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7795" windowHeight="12345" activeTab="0"/>
  </bookViews>
  <sheets>
    <sheet name="отчет 1 полугодие" sheetId="1" r:id="rId1"/>
  </sheets>
  <definedNames>
    <definedName name="_xlnm.Print_Titles" localSheetId="0">'отчет 1 полугодие'!$3:$3</definedName>
  </definedNames>
  <calcPr fullCalcOnLoad="1"/>
</workbook>
</file>

<file path=xl/sharedStrings.xml><?xml version="1.0" encoding="utf-8"?>
<sst xmlns="http://schemas.openxmlformats.org/spreadsheetml/2006/main" count="162" uniqueCount="161">
  <si>
    <t/>
  </si>
  <si>
    <t>(в рублях)</t>
  </si>
  <si>
    <t>Наименование</t>
  </si>
  <si>
    <t>Раздел, подраздел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</si>
  <si>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</si>
  <si>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</si>
  <si>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</si>
  <si>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</si>
  <si>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</si>
  <si>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</si>
  <si>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</si>
  <si>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</si>
  <si>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</si>
  <si>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</si>
  <si>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</si>
  <si>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</si>
  <si>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</si>
  <si>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</si>
  <si>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Фундаментальные исследования</t>
  </si>
  <si>
    <t>0110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</si>
  <si>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</si>
  <si>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</si>
  <si>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</si>
  <si>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</si>
  <si>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</si>
  <si>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</si>
  <si>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</si>
  <si>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</si>
  <si>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</si>
  <si>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</si>
  <si>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</si>
  <si>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</si>
  <si>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</si>
  <si>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</si>
  <si>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</si>
  <si>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</si>
  <si>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</si>
  <si>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</si>
  <si>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</si>
  <si>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</si>
  <si>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</si>
  <si>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</si>
  <si>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Воспроизводство минерально-сырьевой базы</t>
  </si>
  <si>
    <t>0404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</si>
  <si>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</si>
  <si>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</si>
  <si>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</si>
  <si>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</si>
  <si>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</si>
  <si>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</si>
  <si>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</si>
  <si>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</si>
  <si>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</si>
  <si>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</si>
  <si>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</si>
  <si>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</si>
  <si>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</si>
  <si>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</si>
  <si>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</si>
  <si>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</si>
  <si>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</si>
  <si>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</si>
  <si>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</si>
  <si>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</si>
  <si>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</si>
  <si>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</si>
  <si>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</si>
  <si>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</si>
  <si>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</si>
  <si>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</si>
  <si>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Экологический контроль</t>
  </si>
  <si>
    <t>0601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</si>
  <si>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</si>
  <si>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</si>
  <si>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</si>
  <si>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</si>
  <si>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</si>
  <si>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</si>
  <si>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</si>
  <si>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</si>
  <si>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</si>
  <si>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</si>
  <si>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</si>
  <si>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</si>
  <si>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</si>
  <si>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</si>
  <si>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</si>
  <si>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</si>
  <si>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</si>
  <si>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</si>
  <si>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</si>
  <si>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</si>
  <si>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</si>
  <si>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</si>
  <si>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</si>
  <si>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</si>
  <si>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</si>
  <si>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</si>
  <si>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</si>
  <si>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</si>
  <si>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</si>
  <si>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</si>
  <si>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</si>
  <si>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</si>
  <si>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</si>
  <si>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</si>
  <si>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</si>
  <si>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</si>
  <si>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</si>
  <si>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</si>
  <si>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</si>
  <si>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</si>
  <si>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</si>
  <si>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</si>
  <si>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</si>
  <si>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</si>
  <si>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</si>
  <si>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</si>
  <si>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</si>
  <si>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</si>
  <si>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</si>
  <si>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</si>
  <si>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</si>
  <si>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</si>
  <si>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</si>
  <si>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</si>
  <si>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</si>
  <si>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</si>
  <si>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</si>
  <si>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</si>
  <si>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</si>
  <si>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</si>
  <si>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</si>
  <si>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</si>
  <si>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</si>
  <si>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</si>
  <si>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</si>
  <si>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</si>
  <si>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</si>
  <si>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</si>
  <si>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</si>
  <si>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</si>
  <si>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</si>
  <si>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</si>
  <si>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</si>
  <si>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</si>
  <si>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</si>
  <si>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</si>
  <si>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</si>
  <si>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</si>
  <si>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</si>
  <si>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</si>
  <si>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ВСЕГО</t>
  </si>
  <si>
    <t>Бюджетные ассигнования в соответствии с уточненной бюджетной росписью расходов</t>
  </si>
  <si>
    <t>Исполнено</t>
  </si>
  <si>
    <t>% исполнения к бюджетной росписи</t>
  </si>
  <si>
    <t>Дополнительное образование детей</t>
  </si>
  <si>
    <t>0703</t>
  </si>
  <si>
    <t>Бюджетные ассигнования в соответствии с Законом Калужской области от 15.12.2016 № 146-ОЗ (в ред. Закона КО от 19.05.2017 № 195-ОЗ)</t>
  </si>
  <si>
    <t>Сведения об исполнении расходов областного бюджета по разделам и подразделам классификации расходов бюджетов 
за I полугодие 2017 года в сравнении с запланированными значениями на 2017 год</t>
  </si>
  <si>
    <t>% исполнения к  плану в соответствии с Законом Калужской области от 15.12.2016 № 146-ОЗ (в ред. Закона КО от 19.05.2017 № 195-ОЗ)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</si>
</sst>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3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2"/>
      <color indexed="32"/>
      <name val="Arial Cyr"/>
      <family val="2"/>
    </font>
    <font>
      <sz val="12"/>
      <color indexed="32"/>
      <name val="Arial Cyr"/>
      <family val="2"/>
    </font>
    <font>
      <i/>
      <sz val="11"/>
      <color indexed="32"/>
      <name val="Arial Cyr"/>
      <family val="2"/>
    </font>
    <font>
      <sz val="12"/>
      <name val="Arial Cyr"/>
      <family val="0"/>
    </font>
    <font>
      <b/>
      <sz val="12"/>
      <color indexed="24"/>
      <name val="Times New Roman Cyr"/>
      <family val="1"/>
    </font>
    <font>
      <b/>
      <sz val="14"/>
      <color indexed="8"/>
      <name val="Times New Roman"/>
      <family val="1"/>
    </font>
    <font>
      <b/>
      <sz val="10"/>
      <name val="Times New Roman Cyr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medium"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/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medium"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 style="medium"/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/>
      <top style="medium"/>
      <bottom/>
    </border>
  </borders>
  <cellStyleXfs count="67">
    <xf numFmtId="0" fontId="0" fillId="0" borderId="0">
      <alignment vertical="top" wrapText="1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64" fontId="2" fillId="0" borderId="6">
      <alignment wrapText="1"/>
      <protection/>
    </xf>
    <xf numFmtId="164" fontId="3" fillId="0" borderId="7" applyBorder="0">
      <alignment wrapText="1"/>
      <protection/>
    </xf>
    <xf numFmtId="164" fontId="4" fillId="0" borderId="7" applyBorder="0">
      <alignment wrapText="1"/>
      <protection/>
    </xf>
    <xf numFmtId="0" fontId="39" fillId="0" borderId="8" applyNumberFormat="0" applyFill="0" applyAlignment="0" applyProtection="0"/>
    <xf numFmtId="0" fontId="40" fillId="28" borderId="9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top" wrapText="1"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10" applyNumberFormat="0" applyFont="0" applyAlignment="0" applyProtection="0"/>
    <xf numFmtId="9" fontId="31" fillId="0" borderId="0" applyFont="0" applyFill="0" applyBorder="0" applyAlignment="0" applyProtection="0"/>
    <xf numFmtId="0" fontId="45" fillId="0" borderId="11" applyNumberFormat="0" applyFill="0" applyAlignment="0" applyProtection="0"/>
    <xf numFmtId="1" fontId="6" fillId="0" borderId="0">
      <alignment/>
      <protection/>
    </xf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wrapText="1"/>
    </xf>
    <xf numFmtId="0" fontId="48" fillId="0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wrapText="1"/>
    </xf>
    <xf numFmtId="0" fontId="49" fillId="0" borderId="14" xfId="0" applyFont="1" applyFill="1" applyBorder="1" applyAlignment="1">
      <alignment horizontal="center" wrapText="1"/>
    </xf>
    <xf numFmtId="0" fontId="50" fillId="0" borderId="15" xfId="0" applyFont="1" applyFill="1" applyBorder="1" applyAlignment="1">
      <alignment wrapText="1"/>
    </xf>
    <xf numFmtId="0" fontId="50" fillId="0" borderId="16" xfId="0" applyFont="1" applyFill="1" applyBorder="1" applyAlignment="1">
      <alignment horizontal="center" wrapText="1"/>
    </xf>
    <xf numFmtId="0" fontId="49" fillId="33" borderId="15" xfId="0" applyFont="1" applyFill="1" applyBorder="1" applyAlignment="1">
      <alignment wrapText="1"/>
    </xf>
    <xf numFmtId="0" fontId="49" fillId="0" borderId="16" xfId="0" applyFont="1" applyFill="1" applyBorder="1" applyAlignment="1">
      <alignment horizontal="center" wrapText="1"/>
    </xf>
    <xf numFmtId="0" fontId="51" fillId="0" borderId="0" xfId="0" applyFont="1" applyFill="1" applyAlignment="1">
      <alignment vertical="top" wrapText="1"/>
    </xf>
    <xf numFmtId="4" fontId="49" fillId="0" borderId="17" xfId="0" applyNumberFormat="1" applyFont="1" applyFill="1" applyBorder="1" applyAlignment="1">
      <alignment horizontal="right" wrapText="1"/>
    </xf>
    <xf numFmtId="4" fontId="50" fillId="0" borderId="18" xfId="0" applyNumberFormat="1" applyFont="1" applyFill="1" applyBorder="1" applyAlignment="1">
      <alignment horizontal="right" wrapText="1"/>
    </xf>
    <xf numFmtId="4" fontId="49" fillId="0" borderId="18" xfId="0" applyNumberFormat="1" applyFont="1" applyFill="1" applyBorder="1" applyAlignment="1">
      <alignment horizontal="right" wrapText="1"/>
    </xf>
    <xf numFmtId="4" fontId="49" fillId="0" borderId="19" xfId="0" applyNumberFormat="1" applyFont="1" applyFill="1" applyBorder="1" applyAlignment="1">
      <alignment horizontal="right" wrapText="1"/>
    </xf>
    <xf numFmtId="4" fontId="50" fillId="0" borderId="20" xfId="0" applyNumberFormat="1" applyFont="1" applyFill="1" applyBorder="1" applyAlignment="1">
      <alignment horizontal="right" wrapText="1"/>
    </xf>
    <xf numFmtId="4" fontId="49" fillId="0" borderId="20" xfId="0" applyNumberFormat="1" applyFont="1" applyFill="1" applyBorder="1" applyAlignment="1">
      <alignment horizontal="right" wrapText="1"/>
    </xf>
    <xf numFmtId="4" fontId="49" fillId="0" borderId="21" xfId="0" applyNumberFormat="1" applyFont="1" applyFill="1" applyBorder="1" applyAlignment="1">
      <alignment horizontal="right" wrapText="1"/>
    </xf>
    <xf numFmtId="4" fontId="50" fillId="0" borderId="22" xfId="0" applyNumberFormat="1" applyFont="1" applyFill="1" applyBorder="1" applyAlignment="1">
      <alignment horizontal="right" wrapText="1"/>
    </xf>
    <xf numFmtId="4" fontId="49" fillId="0" borderId="22" xfId="0" applyNumberFormat="1" applyFont="1" applyFill="1" applyBorder="1" applyAlignment="1">
      <alignment horizontal="right" wrapText="1"/>
    </xf>
    <xf numFmtId="0" fontId="50" fillId="0" borderId="23" xfId="0" applyFont="1" applyFill="1" applyBorder="1" applyAlignment="1">
      <alignment wrapText="1"/>
    </xf>
    <xf numFmtId="0" fontId="50" fillId="0" borderId="24" xfId="0" applyFont="1" applyFill="1" applyBorder="1" applyAlignment="1">
      <alignment horizontal="center" wrapText="1"/>
    </xf>
    <xf numFmtId="4" fontId="50" fillId="0" borderId="25" xfId="0" applyNumberFormat="1" applyFont="1" applyFill="1" applyBorder="1" applyAlignment="1">
      <alignment horizontal="right" wrapText="1"/>
    </xf>
    <xf numFmtId="4" fontId="52" fillId="0" borderId="26" xfId="0" applyNumberFormat="1" applyFont="1" applyFill="1" applyBorder="1" applyAlignment="1">
      <alignment horizontal="right" wrapText="1"/>
    </xf>
    <xf numFmtId="0" fontId="52" fillId="0" borderId="27" xfId="0" applyFont="1" applyFill="1" applyBorder="1" applyAlignment="1">
      <alignment horizontal="right" wrapText="1"/>
    </xf>
    <xf numFmtId="0" fontId="51" fillId="0" borderId="12" xfId="0" applyFont="1" applyFill="1" applyBorder="1" applyAlignment="1">
      <alignment wrapText="1"/>
    </xf>
    <xf numFmtId="4" fontId="52" fillId="0" borderId="12" xfId="0" applyNumberFormat="1" applyFont="1" applyFill="1" applyBorder="1" applyAlignment="1">
      <alignment horizontal="right" wrapText="1"/>
    </xf>
    <xf numFmtId="49" fontId="50" fillId="0" borderId="16" xfId="0" applyNumberFormat="1" applyFont="1" applyFill="1" applyBorder="1" applyAlignment="1">
      <alignment horizontal="center" wrapText="1"/>
    </xf>
    <xf numFmtId="4" fontId="50" fillId="0" borderId="28" xfId="0" applyNumberFormat="1" applyFont="1" applyFill="1" applyBorder="1" applyAlignment="1">
      <alignment horizontal="right" wrapText="1"/>
    </xf>
    <xf numFmtId="4" fontId="50" fillId="0" borderId="29" xfId="0" applyNumberFormat="1" applyFont="1" applyFill="1" applyBorder="1" applyAlignment="1">
      <alignment horizontal="right" wrapText="1"/>
    </xf>
    <xf numFmtId="49" fontId="8" fillId="0" borderId="30" xfId="62" applyNumberFormat="1" applyFont="1" applyFill="1" applyBorder="1" applyAlignment="1" applyProtection="1">
      <alignment horizontal="center" vertical="center" wrapText="1"/>
      <protection/>
    </xf>
    <xf numFmtId="4" fontId="8" fillId="0" borderId="31" xfId="0" applyNumberFormat="1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 wrapText="1"/>
    </xf>
    <xf numFmtId="0" fontId="48" fillId="34" borderId="32" xfId="55" applyFont="1" applyFill="1" applyBorder="1" applyAlignment="1">
      <alignment horizontal="center" vertical="center" wrapText="1"/>
      <protection/>
    </xf>
    <xf numFmtId="0" fontId="7" fillId="35" borderId="0" xfId="0" applyFont="1" applyFill="1" applyAlignment="1">
      <alignment horizontal="center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Г1" xfId="48"/>
    <cellStyle name="ЗГ2" xfId="49"/>
    <cellStyle name="ЗГ3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5" sqref="F5"/>
    </sheetView>
  </sheetViews>
  <sheetFormatPr defaultColWidth="9.33203125" defaultRowHeight="12.75"/>
  <cols>
    <col min="1" max="1" width="76.16015625" style="1" customWidth="1"/>
    <col min="2" max="2" width="12.33203125" style="1" customWidth="1"/>
    <col min="3" max="5" width="25.5" style="1" customWidth="1"/>
    <col min="6" max="6" width="23.83203125" style="1" customWidth="1"/>
    <col min="7" max="7" width="16.83203125" style="1" customWidth="1"/>
    <col min="8" max="8" width="12.16015625" style="1" bestFit="1" customWidth="1"/>
    <col min="9" max="16384" width="9.33203125" style="1" customWidth="1"/>
  </cols>
  <sheetData>
    <row r="1" spans="1:7" ht="41.25" customHeight="1">
      <c r="A1" s="34" t="s">
        <v>159</v>
      </c>
      <c r="B1" s="34"/>
      <c r="C1" s="34"/>
      <c r="D1" s="34"/>
      <c r="E1" s="34"/>
      <c r="F1" s="34"/>
      <c r="G1" s="34"/>
    </row>
    <row r="2" spans="1:7" ht="24" customHeight="1" thickBot="1">
      <c r="A2" s="1" t="s">
        <v>0</v>
      </c>
      <c r="C2" s="2"/>
      <c r="D2" s="2"/>
      <c r="E2" s="2"/>
      <c r="G2" s="2" t="s">
        <v>1</v>
      </c>
    </row>
    <row r="3" spans="1:7" ht="96" customHeight="1" thickBot="1">
      <c r="A3" s="32" t="s">
        <v>2</v>
      </c>
      <c r="B3" s="3" t="s">
        <v>3</v>
      </c>
      <c r="C3" s="30" t="s">
        <v>158</v>
      </c>
      <c r="D3" s="30" t="s">
        <v>153</v>
      </c>
      <c r="E3" s="30" t="s">
        <v>154</v>
      </c>
      <c r="F3" s="33" t="s">
        <v>160</v>
      </c>
      <c r="G3" s="31" t="s">
        <v>155</v>
      </c>
    </row>
    <row r="4" spans="1:7" ht="18.75" customHeight="1">
      <c r="A4" s="4" t="s">
        <v>4</v>
      </c>
      <c r="B4" s="5" t="s">
        <v>5</v>
      </c>
      <c r="C4" s="14">
        <f>SUM(C5:C13)</f>
        <v>1584217684.6100001</v>
      </c>
      <c r="D4" s="14">
        <f>SUM(D5:D13)</f>
        <v>1579987955.08</v>
      </c>
      <c r="E4" s="14">
        <f>SUM(E5:E13)</f>
        <v>605571792.77</v>
      </c>
      <c r="F4" s="17">
        <f>E4/C4*100</f>
        <v>38.22528928018365</v>
      </c>
      <c r="G4" s="11">
        <f>E4/D4*100</f>
        <v>38.32762084185242</v>
      </c>
    </row>
    <row r="5" spans="1:7" ht="32.25" customHeight="1">
      <c r="A5" s="6" t="s">
        <v>6</v>
      </c>
      <c r="B5" s="7" t="s">
        <v>7</v>
      </c>
      <c r="C5" s="15">
        <v>4100000</v>
      </c>
      <c r="D5" s="28">
        <v>3895277.75</v>
      </c>
      <c r="E5" s="28">
        <v>1893795.78</v>
      </c>
      <c r="F5" s="18">
        <f>E5/C5*100</f>
        <v>46.19014097560976</v>
      </c>
      <c r="G5" s="12">
        <f>E5/D5*100</f>
        <v>48.617734126918165</v>
      </c>
    </row>
    <row r="6" spans="1:7" ht="47.25" customHeight="1">
      <c r="A6" s="6" t="s">
        <v>8</v>
      </c>
      <c r="B6" s="7" t="s">
        <v>9</v>
      </c>
      <c r="C6" s="15">
        <v>105587425.5</v>
      </c>
      <c r="D6" s="28">
        <v>106940757.76</v>
      </c>
      <c r="E6" s="28">
        <v>49198575.3</v>
      </c>
      <c r="F6" s="18">
        <f aca="true" t="shared" si="0" ref="F6:F69">E6/C6*100</f>
        <v>46.595108335130305</v>
      </c>
      <c r="G6" s="12">
        <f aca="true" t="shared" si="1" ref="G6:G69">E6/D6*100</f>
        <v>46.00544855911071</v>
      </c>
    </row>
    <row r="7" spans="1:7" ht="48.75" customHeight="1">
      <c r="A7" s="6" t="s">
        <v>10</v>
      </c>
      <c r="B7" s="7" t="s">
        <v>11</v>
      </c>
      <c r="C7" s="15">
        <v>122898892</v>
      </c>
      <c r="D7" s="28">
        <v>123103614.25</v>
      </c>
      <c r="E7" s="28">
        <v>64380590.79</v>
      </c>
      <c r="F7" s="18">
        <f t="shared" si="0"/>
        <v>52.38500505765341</v>
      </c>
      <c r="G7" s="12">
        <f t="shared" si="1"/>
        <v>52.29788839445061</v>
      </c>
    </row>
    <row r="8" spans="1:7" ht="18" customHeight="1">
      <c r="A8" s="6" t="s">
        <v>12</v>
      </c>
      <c r="B8" s="7" t="s">
        <v>13</v>
      </c>
      <c r="C8" s="15">
        <v>143114300</v>
      </c>
      <c r="D8" s="28">
        <v>143114300</v>
      </c>
      <c r="E8" s="28">
        <v>71268015.01</v>
      </c>
      <c r="F8" s="18">
        <f t="shared" si="0"/>
        <v>49.79796918267427</v>
      </c>
      <c r="G8" s="12">
        <f t="shared" si="1"/>
        <v>49.79796918267427</v>
      </c>
    </row>
    <row r="9" spans="1:7" ht="47.25" customHeight="1">
      <c r="A9" s="6" t="s">
        <v>14</v>
      </c>
      <c r="B9" s="7" t="s">
        <v>15</v>
      </c>
      <c r="C9" s="15">
        <v>175237900</v>
      </c>
      <c r="D9" s="28">
        <v>174651133.21</v>
      </c>
      <c r="E9" s="28">
        <v>83553214.24</v>
      </c>
      <c r="F9" s="18">
        <f t="shared" si="0"/>
        <v>47.67987646507976</v>
      </c>
      <c r="G9" s="12">
        <f t="shared" si="1"/>
        <v>47.84006419216064</v>
      </c>
    </row>
    <row r="10" spans="1:7" ht="18" customHeight="1">
      <c r="A10" s="6" t="s">
        <v>16</v>
      </c>
      <c r="B10" s="7" t="s">
        <v>17</v>
      </c>
      <c r="C10" s="15">
        <v>55319900</v>
      </c>
      <c r="D10" s="28">
        <v>55519900</v>
      </c>
      <c r="E10" s="28">
        <v>33055136.08</v>
      </c>
      <c r="F10" s="18">
        <f t="shared" si="0"/>
        <v>59.752703963673106</v>
      </c>
      <c r="G10" s="12">
        <f t="shared" si="1"/>
        <v>59.53745608331427</v>
      </c>
    </row>
    <row r="11" spans="1:7" ht="18.75" customHeight="1">
      <c r="A11" s="6" t="s">
        <v>18</v>
      </c>
      <c r="B11" s="7" t="s">
        <v>19</v>
      </c>
      <c r="C11" s="15">
        <v>6105000</v>
      </c>
      <c r="D11" s="28">
        <v>6105000</v>
      </c>
      <c r="E11" s="28">
        <v>2105000</v>
      </c>
      <c r="F11" s="18">
        <f t="shared" si="0"/>
        <v>34.479934479934485</v>
      </c>
      <c r="G11" s="12">
        <f t="shared" si="1"/>
        <v>34.479934479934485</v>
      </c>
    </row>
    <row r="12" spans="1:7" ht="18" customHeight="1">
      <c r="A12" s="6" t="s">
        <v>20</v>
      </c>
      <c r="B12" s="7" t="s">
        <v>21</v>
      </c>
      <c r="C12" s="15">
        <v>35159185.24</v>
      </c>
      <c r="D12" s="28">
        <v>34899185.24</v>
      </c>
      <c r="E12" s="28">
        <v>0</v>
      </c>
      <c r="F12" s="18">
        <f t="shared" si="0"/>
        <v>0</v>
      </c>
      <c r="G12" s="12">
        <f t="shared" si="1"/>
        <v>0</v>
      </c>
    </row>
    <row r="13" spans="1:7" ht="18.75" customHeight="1">
      <c r="A13" s="6" t="s">
        <v>22</v>
      </c>
      <c r="B13" s="7" t="s">
        <v>23</v>
      </c>
      <c r="C13" s="15">
        <v>936695081.87</v>
      </c>
      <c r="D13" s="28">
        <v>931758786.87</v>
      </c>
      <c r="E13" s="28">
        <v>300117465.57</v>
      </c>
      <c r="F13" s="18">
        <f t="shared" si="0"/>
        <v>32.040038575931376</v>
      </c>
      <c r="G13" s="12">
        <f t="shared" si="1"/>
        <v>32.20978109347014</v>
      </c>
    </row>
    <row r="14" spans="1:7" ht="19.5" customHeight="1">
      <c r="A14" s="8" t="s">
        <v>24</v>
      </c>
      <c r="B14" s="9" t="s">
        <v>25</v>
      </c>
      <c r="C14" s="16">
        <f>SUM(C15)</f>
        <v>27890700</v>
      </c>
      <c r="D14" s="16">
        <f>SUM(D15)</f>
        <v>27890700</v>
      </c>
      <c r="E14" s="16">
        <f>SUM(E15)</f>
        <v>13480512</v>
      </c>
      <c r="F14" s="19">
        <f t="shared" si="0"/>
        <v>48.33335843130506</v>
      </c>
      <c r="G14" s="13">
        <f t="shared" si="1"/>
        <v>48.33335843130506</v>
      </c>
    </row>
    <row r="15" spans="1:7" ht="18.75" customHeight="1">
      <c r="A15" s="6" t="s">
        <v>26</v>
      </c>
      <c r="B15" s="7" t="s">
        <v>27</v>
      </c>
      <c r="C15" s="15">
        <v>27890700</v>
      </c>
      <c r="D15" s="28">
        <v>27890700</v>
      </c>
      <c r="E15" s="28">
        <v>13480512</v>
      </c>
      <c r="F15" s="18">
        <f t="shared" si="0"/>
        <v>48.33335843130506</v>
      </c>
      <c r="G15" s="12">
        <f t="shared" si="1"/>
        <v>48.33335843130506</v>
      </c>
    </row>
    <row r="16" spans="1:7" ht="31.5" customHeight="1">
      <c r="A16" s="8" t="s">
        <v>28</v>
      </c>
      <c r="B16" s="9" t="s">
        <v>29</v>
      </c>
      <c r="C16" s="16">
        <f>SUM(C17:C20)</f>
        <v>323343820</v>
      </c>
      <c r="D16" s="16">
        <f>SUM(D17:D20)</f>
        <v>325751614.85999995</v>
      </c>
      <c r="E16" s="16">
        <f>SUM(E17:E20)</f>
        <v>157466119.45000002</v>
      </c>
      <c r="F16" s="19">
        <f t="shared" si="0"/>
        <v>48.699282222248755</v>
      </c>
      <c r="G16" s="13">
        <f t="shared" si="1"/>
        <v>48.33932120879127</v>
      </c>
    </row>
    <row r="17" spans="1:7" ht="17.25" customHeight="1">
      <c r="A17" s="6" t="s">
        <v>30</v>
      </c>
      <c r="B17" s="7" t="s">
        <v>31</v>
      </c>
      <c r="C17" s="15">
        <v>72481700</v>
      </c>
      <c r="D17" s="28">
        <v>72481700</v>
      </c>
      <c r="E17" s="28">
        <v>29696508.17</v>
      </c>
      <c r="F17" s="18">
        <f t="shared" si="0"/>
        <v>40.97104258040306</v>
      </c>
      <c r="G17" s="12">
        <f t="shared" si="1"/>
        <v>40.97104258040306</v>
      </c>
    </row>
    <row r="18" spans="1:7" ht="30" customHeight="1">
      <c r="A18" s="6" t="s">
        <v>32</v>
      </c>
      <c r="B18" s="7" t="s">
        <v>33</v>
      </c>
      <c r="C18" s="15">
        <v>17330254.61</v>
      </c>
      <c r="D18" s="28">
        <v>16898074.16</v>
      </c>
      <c r="E18" s="28">
        <v>7155289.28</v>
      </c>
      <c r="F18" s="18">
        <f t="shared" si="0"/>
        <v>41.28784856900611</v>
      </c>
      <c r="G18" s="12">
        <f t="shared" si="1"/>
        <v>42.34381511318921</v>
      </c>
    </row>
    <row r="19" spans="1:7" ht="19.5" customHeight="1">
      <c r="A19" s="6" t="s">
        <v>34</v>
      </c>
      <c r="B19" s="7" t="s">
        <v>35</v>
      </c>
      <c r="C19" s="15">
        <v>180070683</v>
      </c>
      <c r="D19" s="28">
        <v>182543727.13</v>
      </c>
      <c r="E19" s="28">
        <v>95411281.45</v>
      </c>
      <c r="F19" s="18">
        <f t="shared" si="0"/>
        <v>52.98546096479237</v>
      </c>
      <c r="G19" s="12">
        <f t="shared" si="1"/>
        <v>52.26763085759287</v>
      </c>
    </row>
    <row r="20" spans="1:7" ht="31.5" customHeight="1">
      <c r="A20" s="6" t="s">
        <v>36</v>
      </c>
      <c r="B20" s="7" t="s">
        <v>37</v>
      </c>
      <c r="C20" s="15">
        <v>53461182.39</v>
      </c>
      <c r="D20" s="28">
        <v>53828113.57</v>
      </c>
      <c r="E20" s="28">
        <v>25203040.55</v>
      </c>
      <c r="F20" s="18">
        <f t="shared" si="0"/>
        <v>47.142691993124096</v>
      </c>
      <c r="G20" s="12">
        <f t="shared" si="1"/>
        <v>46.82133346030243</v>
      </c>
    </row>
    <row r="21" spans="1:7" ht="18" customHeight="1">
      <c r="A21" s="8" t="s">
        <v>38</v>
      </c>
      <c r="B21" s="9" t="s">
        <v>39</v>
      </c>
      <c r="C21" s="16">
        <f>SUM(C22:C30)</f>
        <v>12730964891.2</v>
      </c>
      <c r="D21" s="16">
        <f>SUM(D22:D30)</f>
        <v>13860544520.14</v>
      </c>
      <c r="E21" s="16">
        <f>SUM(E22:E30)</f>
        <v>6519627914.400001</v>
      </c>
      <c r="F21" s="19">
        <f t="shared" si="0"/>
        <v>51.21079172016687</v>
      </c>
      <c r="G21" s="13">
        <f t="shared" si="1"/>
        <v>47.03731447871103</v>
      </c>
    </row>
    <row r="22" spans="1:7" ht="18" customHeight="1">
      <c r="A22" s="6" t="s">
        <v>40</v>
      </c>
      <c r="B22" s="7" t="s">
        <v>41</v>
      </c>
      <c r="C22" s="15">
        <v>231983645.7</v>
      </c>
      <c r="D22" s="28">
        <v>231455765.39</v>
      </c>
      <c r="E22" s="28">
        <v>115289601.96</v>
      </c>
      <c r="F22" s="18">
        <f t="shared" si="0"/>
        <v>49.697297243570304</v>
      </c>
      <c r="G22" s="12">
        <f t="shared" si="1"/>
        <v>49.810641685999265</v>
      </c>
    </row>
    <row r="23" spans="1:7" ht="18" customHeight="1">
      <c r="A23" s="6" t="s">
        <v>42</v>
      </c>
      <c r="B23" s="27" t="s">
        <v>43</v>
      </c>
      <c r="C23" s="15">
        <v>1064667</v>
      </c>
      <c r="D23" s="28">
        <v>4724667</v>
      </c>
      <c r="E23" s="28">
        <v>1024667</v>
      </c>
      <c r="F23" s="18">
        <f t="shared" si="0"/>
        <v>96.24295671792214</v>
      </c>
      <c r="G23" s="12">
        <f t="shared" si="1"/>
        <v>21.68760253368121</v>
      </c>
    </row>
    <row r="24" spans="1:7" ht="18" customHeight="1">
      <c r="A24" s="6" t="s">
        <v>44</v>
      </c>
      <c r="B24" s="7" t="s">
        <v>45</v>
      </c>
      <c r="C24" s="15">
        <v>3312926600</v>
      </c>
      <c r="D24" s="28">
        <v>3315047600</v>
      </c>
      <c r="E24" s="28">
        <v>1668655405.76</v>
      </c>
      <c r="F24" s="18">
        <f t="shared" si="0"/>
        <v>50.368016175184806</v>
      </c>
      <c r="G24" s="12">
        <f t="shared" si="1"/>
        <v>50.335790223947306</v>
      </c>
    </row>
    <row r="25" spans="1:7" ht="18.75" customHeight="1">
      <c r="A25" s="6" t="s">
        <v>46</v>
      </c>
      <c r="B25" s="7" t="s">
        <v>47</v>
      </c>
      <c r="C25" s="15">
        <v>17470900</v>
      </c>
      <c r="D25" s="28">
        <v>22826690</v>
      </c>
      <c r="E25" s="28">
        <v>4223188.24</v>
      </c>
      <c r="F25" s="18">
        <f t="shared" si="0"/>
        <v>24.172699975387644</v>
      </c>
      <c r="G25" s="12">
        <f t="shared" si="1"/>
        <v>18.501097793854477</v>
      </c>
    </row>
    <row r="26" spans="1:7" ht="19.5" customHeight="1">
      <c r="A26" s="6" t="s">
        <v>48</v>
      </c>
      <c r="B26" s="7" t="s">
        <v>49</v>
      </c>
      <c r="C26" s="15">
        <v>293017532.9</v>
      </c>
      <c r="D26" s="28">
        <v>293303934.68</v>
      </c>
      <c r="E26" s="28">
        <v>130448153.38</v>
      </c>
      <c r="F26" s="18">
        <f t="shared" si="0"/>
        <v>44.518890077652415</v>
      </c>
      <c r="G26" s="12">
        <f t="shared" si="1"/>
        <v>44.47541882529511</v>
      </c>
    </row>
    <row r="27" spans="1:7" ht="18" customHeight="1">
      <c r="A27" s="6" t="s">
        <v>50</v>
      </c>
      <c r="B27" s="7" t="s">
        <v>51</v>
      </c>
      <c r="C27" s="15">
        <v>627376228.49</v>
      </c>
      <c r="D27" s="28">
        <v>592241256.39</v>
      </c>
      <c r="E27" s="28">
        <v>472656854.44</v>
      </c>
      <c r="F27" s="18">
        <f t="shared" si="0"/>
        <v>75.33866171142853</v>
      </c>
      <c r="G27" s="12">
        <f t="shared" si="1"/>
        <v>79.8081608365271</v>
      </c>
    </row>
    <row r="28" spans="1:7" ht="18" customHeight="1">
      <c r="A28" s="6" t="s">
        <v>52</v>
      </c>
      <c r="B28" s="7" t="s">
        <v>53</v>
      </c>
      <c r="C28" s="15">
        <v>5029599753.45</v>
      </c>
      <c r="D28" s="28">
        <v>6108630427.05</v>
      </c>
      <c r="E28" s="28">
        <v>2659791659.24</v>
      </c>
      <c r="F28" s="18">
        <f t="shared" si="0"/>
        <v>52.88276979526143</v>
      </c>
      <c r="G28" s="12">
        <f t="shared" si="1"/>
        <v>43.54153833667877</v>
      </c>
    </row>
    <row r="29" spans="1:7" ht="18" customHeight="1">
      <c r="A29" s="6" t="s">
        <v>54</v>
      </c>
      <c r="B29" s="7" t="s">
        <v>55</v>
      </c>
      <c r="C29" s="15">
        <v>175675774.21</v>
      </c>
      <c r="D29" s="28">
        <v>203109108.34</v>
      </c>
      <c r="E29" s="28">
        <v>113371714.55</v>
      </c>
      <c r="F29" s="18">
        <f t="shared" si="0"/>
        <v>64.53463208562682</v>
      </c>
      <c r="G29" s="12">
        <f t="shared" si="1"/>
        <v>55.81813414306283</v>
      </c>
    </row>
    <row r="30" spans="1:7" ht="18" customHeight="1">
      <c r="A30" s="6" t="s">
        <v>56</v>
      </c>
      <c r="B30" s="7" t="s">
        <v>57</v>
      </c>
      <c r="C30" s="15">
        <v>3041849789.45</v>
      </c>
      <c r="D30" s="28">
        <v>3089205071.29</v>
      </c>
      <c r="E30" s="28">
        <v>1354166669.83</v>
      </c>
      <c r="F30" s="18">
        <f t="shared" si="0"/>
        <v>44.51786786206982</v>
      </c>
      <c r="G30" s="12">
        <f t="shared" si="1"/>
        <v>43.835441111215154</v>
      </c>
    </row>
    <row r="31" spans="1:7" ht="19.5" customHeight="1">
      <c r="A31" s="8" t="s">
        <v>58</v>
      </c>
      <c r="B31" s="9" t="s">
        <v>59</v>
      </c>
      <c r="C31" s="16">
        <f>SUM(C32:C35)</f>
        <v>3316780661.57</v>
      </c>
      <c r="D31" s="16">
        <f>SUM(D32:D35)</f>
        <v>3398329705.79</v>
      </c>
      <c r="E31" s="16">
        <f>SUM(E32:E35)</f>
        <v>2245334614.2</v>
      </c>
      <c r="F31" s="19">
        <f t="shared" si="0"/>
        <v>67.69620434102414</v>
      </c>
      <c r="G31" s="13">
        <f t="shared" si="1"/>
        <v>66.0717119464438</v>
      </c>
    </row>
    <row r="32" spans="1:7" ht="18" customHeight="1">
      <c r="A32" s="6" t="s">
        <v>60</v>
      </c>
      <c r="B32" s="7" t="s">
        <v>61</v>
      </c>
      <c r="C32" s="15">
        <v>1640284906</v>
      </c>
      <c r="D32" s="28">
        <v>1786271897.76</v>
      </c>
      <c r="E32" s="28">
        <v>1154115152.09</v>
      </c>
      <c r="F32" s="18">
        <f t="shared" si="0"/>
        <v>70.36065185190455</v>
      </c>
      <c r="G32" s="12">
        <f t="shared" si="1"/>
        <v>64.61027313575666</v>
      </c>
    </row>
    <row r="33" spans="1:7" ht="18" customHeight="1">
      <c r="A33" s="6" t="s">
        <v>62</v>
      </c>
      <c r="B33" s="7" t="s">
        <v>63</v>
      </c>
      <c r="C33" s="15">
        <v>995708491.57</v>
      </c>
      <c r="D33" s="28">
        <v>923478260.03</v>
      </c>
      <c r="E33" s="28">
        <v>476011810.81</v>
      </c>
      <c r="F33" s="18">
        <f t="shared" si="0"/>
        <v>47.80634240242748</v>
      </c>
      <c r="G33" s="12">
        <f t="shared" si="1"/>
        <v>51.54553511574126</v>
      </c>
    </row>
    <row r="34" spans="1:7" ht="18.75" customHeight="1">
      <c r="A34" s="6" t="s">
        <v>64</v>
      </c>
      <c r="B34" s="7" t="s">
        <v>65</v>
      </c>
      <c r="C34" s="15">
        <v>552237200</v>
      </c>
      <c r="D34" s="28">
        <v>552237200</v>
      </c>
      <c r="E34" s="28">
        <v>546610412</v>
      </c>
      <c r="F34" s="18">
        <f t="shared" si="0"/>
        <v>98.98109218285185</v>
      </c>
      <c r="G34" s="12">
        <f t="shared" si="1"/>
        <v>98.98109218285185</v>
      </c>
    </row>
    <row r="35" spans="1:7" ht="20.25" customHeight="1">
      <c r="A35" s="6" t="s">
        <v>66</v>
      </c>
      <c r="B35" s="7" t="s">
        <v>67</v>
      </c>
      <c r="C35" s="15">
        <v>128550064</v>
      </c>
      <c r="D35" s="28">
        <v>136342348</v>
      </c>
      <c r="E35" s="28">
        <v>68597239.3</v>
      </c>
      <c r="F35" s="18">
        <f t="shared" si="0"/>
        <v>53.362275494471945</v>
      </c>
      <c r="G35" s="12">
        <f t="shared" si="1"/>
        <v>50.31249667198045</v>
      </c>
    </row>
    <row r="36" spans="1:7" ht="19.5" customHeight="1">
      <c r="A36" s="8" t="s">
        <v>68</v>
      </c>
      <c r="B36" s="9" t="s">
        <v>69</v>
      </c>
      <c r="C36" s="16">
        <f>SUM(C37:C39)</f>
        <v>24539719</v>
      </c>
      <c r="D36" s="16">
        <f>SUM(D37:D39)</f>
        <v>30751417</v>
      </c>
      <c r="E36" s="16">
        <f>SUM(E37:E39)</f>
        <v>9726638.43</v>
      </c>
      <c r="F36" s="19">
        <f t="shared" si="0"/>
        <v>39.63630728615922</v>
      </c>
      <c r="G36" s="13">
        <f t="shared" si="1"/>
        <v>31.629886941470048</v>
      </c>
    </row>
    <row r="37" spans="1:7" ht="20.25" customHeight="1">
      <c r="A37" s="6" t="s">
        <v>70</v>
      </c>
      <c r="B37" s="7" t="s">
        <v>71</v>
      </c>
      <c r="C37" s="15">
        <v>250000</v>
      </c>
      <c r="D37" s="28">
        <v>250000</v>
      </c>
      <c r="E37" s="28">
        <v>250000</v>
      </c>
      <c r="F37" s="18">
        <f t="shared" si="0"/>
        <v>100</v>
      </c>
      <c r="G37" s="12">
        <f t="shared" si="1"/>
        <v>100</v>
      </c>
    </row>
    <row r="38" spans="1:7" ht="31.5" customHeight="1">
      <c r="A38" s="6" t="s">
        <v>72</v>
      </c>
      <c r="B38" s="7" t="s">
        <v>73</v>
      </c>
      <c r="C38" s="15">
        <v>10844100</v>
      </c>
      <c r="D38" s="28">
        <v>15100100</v>
      </c>
      <c r="E38" s="28">
        <v>4933291.26</v>
      </c>
      <c r="F38" s="18">
        <f t="shared" si="0"/>
        <v>45.49286026502891</v>
      </c>
      <c r="G38" s="12">
        <f t="shared" si="1"/>
        <v>32.67058668485639</v>
      </c>
    </row>
    <row r="39" spans="1:7" ht="18.75" customHeight="1">
      <c r="A39" s="6" t="s">
        <v>74</v>
      </c>
      <c r="B39" s="7" t="s">
        <v>75</v>
      </c>
      <c r="C39" s="15">
        <v>13445619</v>
      </c>
      <c r="D39" s="28">
        <v>15401317</v>
      </c>
      <c r="E39" s="28">
        <v>4543347.17</v>
      </c>
      <c r="F39" s="18">
        <f t="shared" si="0"/>
        <v>33.790539282721014</v>
      </c>
      <c r="G39" s="12">
        <f t="shared" si="1"/>
        <v>29.499731548931823</v>
      </c>
    </row>
    <row r="40" spans="1:7" ht="19.5" customHeight="1">
      <c r="A40" s="8" t="s">
        <v>76</v>
      </c>
      <c r="B40" s="9" t="s">
        <v>77</v>
      </c>
      <c r="C40" s="16">
        <f>SUM(C41:C47)</f>
        <v>10894570151.669998</v>
      </c>
      <c r="D40" s="16">
        <f>SUM(D41:D47)</f>
        <v>10903699041.67</v>
      </c>
      <c r="E40" s="16">
        <f>SUM(E41:E47)</f>
        <v>5835572767.839999</v>
      </c>
      <c r="F40" s="19">
        <f t="shared" si="0"/>
        <v>53.56404783850495</v>
      </c>
      <c r="G40" s="13">
        <f t="shared" si="1"/>
        <v>53.51920247925541</v>
      </c>
    </row>
    <row r="41" spans="1:7" ht="18" customHeight="1">
      <c r="A41" s="6" t="s">
        <v>78</v>
      </c>
      <c r="B41" s="7" t="s">
        <v>79</v>
      </c>
      <c r="C41" s="15">
        <v>2346401434</v>
      </c>
      <c r="D41" s="28">
        <v>2346792645.24</v>
      </c>
      <c r="E41" s="28">
        <v>1484387785.1</v>
      </c>
      <c r="F41" s="18">
        <f t="shared" si="0"/>
        <v>63.26231153760878</v>
      </c>
      <c r="G41" s="12">
        <f t="shared" si="1"/>
        <v>63.25176568585146</v>
      </c>
    </row>
    <row r="42" spans="1:7" ht="18" customHeight="1">
      <c r="A42" s="6" t="s">
        <v>80</v>
      </c>
      <c r="B42" s="7" t="s">
        <v>81</v>
      </c>
      <c r="C42" s="15">
        <v>5645323991</v>
      </c>
      <c r="D42" s="28">
        <v>5647056312.44</v>
      </c>
      <c r="E42" s="28">
        <v>3151715548.42</v>
      </c>
      <c r="F42" s="18">
        <f t="shared" si="0"/>
        <v>55.828780658906204</v>
      </c>
      <c r="G42" s="12">
        <f t="shared" si="1"/>
        <v>55.81165432115544</v>
      </c>
    </row>
    <row r="43" spans="1:7" ht="18" customHeight="1">
      <c r="A43" s="6" t="s">
        <v>156</v>
      </c>
      <c r="B43" s="27" t="s">
        <v>157</v>
      </c>
      <c r="C43" s="15">
        <v>80682858.65</v>
      </c>
      <c r="D43" s="28">
        <v>80682858.65</v>
      </c>
      <c r="E43" s="28">
        <v>43623784.61</v>
      </c>
      <c r="F43" s="18">
        <f t="shared" si="0"/>
        <v>54.0682188756335</v>
      </c>
      <c r="G43" s="12">
        <f t="shared" si="1"/>
        <v>54.0682188756335</v>
      </c>
    </row>
    <row r="44" spans="1:7" ht="18.75" customHeight="1">
      <c r="A44" s="6" t="s">
        <v>82</v>
      </c>
      <c r="B44" s="7" t="s">
        <v>83</v>
      </c>
      <c r="C44" s="15">
        <v>1218269056.63</v>
      </c>
      <c r="D44" s="28">
        <v>1218269056.63</v>
      </c>
      <c r="E44" s="28">
        <v>660196171.4</v>
      </c>
      <c r="F44" s="18">
        <f t="shared" si="0"/>
        <v>54.191327261175594</v>
      </c>
      <c r="G44" s="12">
        <f t="shared" si="1"/>
        <v>54.191327261175594</v>
      </c>
    </row>
    <row r="45" spans="1:7" ht="32.25" customHeight="1">
      <c r="A45" s="6" t="s">
        <v>84</v>
      </c>
      <c r="B45" s="7" t="s">
        <v>85</v>
      </c>
      <c r="C45" s="15">
        <v>144562747.39</v>
      </c>
      <c r="D45" s="28">
        <v>148540939.11</v>
      </c>
      <c r="E45" s="28">
        <v>95327659.2</v>
      </c>
      <c r="F45" s="18">
        <f t="shared" si="0"/>
        <v>65.94206385883493</v>
      </c>
      <c r="G45" s="12">
        <f t="shared" si="1"/>
        <v>64.17601758220094</v>
      </c>
    </row>
    <row r="46" spans="1:7" ht="18" customHeight="1">
      <c r="A46" s="6" t="s">
        <v>86</v>
      </c>
      <c r="B46" s="7" t="s">
        <v>87</v>
      </c>
      <c r="C46" s="15">
        <v>183807594</v>
      </c>
      <c r="D46" s="28">
        <v>183807594</v>
      </c>
      <c r="E46" s="28">
        <v>66630072.75</v>
      </c>
      <c r="F46" s="18">
        <f t="shared" si="0"/>
        <v>36.249902030707176</v>
      </c>
      <c r="G46" s="12">
        <f t="shared" si="1"/>
        <v>36.249902030707176</v>
      </c>
    </row>
    <row r="47" spans="1:7" ht="18" customHeight="1">
      <c r="A47" s="6" t="s">
        <v>88</v>
      </c>
      <c r="B47" s="7" t="s">
        <v>89</v>
      </c>
      <c r="C47" s="15">
        <v>1275522470</v>
      </c>
      <c r="D47" s="28">
        <v>1278549635.6</v>
      </c>
      <c r="E47" s="28">
        <v>333691746.36</v>
      </c>
      <c r="F47" s="18">
        <f t="shared" si="0"/>
        <v>26.161181336146903</v>
      </c>
      <c r="G47" s="12">
        <f t="shared" si="1"/>
        <v>26.09924066056337</v>
      </c>
    </row>
    <row r="48" spans="1:7" ht="20.25" customHeight="1">
      <c r="A48" s="8" t="s">
        <v>90</v>
      </c>
      <c r="B48" s="9" t="s">
        <v>91</v>
      </c>
      <c r="C48" s="16">
        <f>SUM(C49:C50)</f>
        <v>543880306.48</v>
      </c>
      <c r="D48" s="16">
        <f>SUM(D49:D50)</f>
        <v>508293377.52</v>
      </c>
      <c r="E48" s="16">
        <f>SUM(E49:E50)</f>
        <v>251517788.64</v>
      </c>
      <c r="F48" s="19">
        <f t="shared" si="0"/>
        <v>46.24506268076264</v>
      </c>
      <c r="G48" s="13">
        <f t="shared" si="1"/>
        <v>49.4827986678035</v>
      </c>
    </row>
    <row r="49" spans="1:7" ht="17.25" customHeight="1">
      <c r="A49" s="6" t="s">
        <v>92</v>
      </c>
      <c r="B49" s="7" t="s">
        <v>93</v>
      </c>
      <c r="C49" s="15">
        <v>507006836.48</v>
      </c>
      <c r="D49" s="28">
        <v>471419907.52</v>
      </c>
      <c r="E49" s="28">
        <v>230853295.1</v>
      </c>
      <c r="F49" s="18">
        <f t="shared" si="0"/>
        <v>45.53258033022726</v>
      </c>
      <c r="G49" s="12">
        <f t="shared" si="1"/>
        <v>48.96978074482484</v>
      </c>
    </row>
    <row r="50" spans="1:7" ht="19.5" customHeight="1">
      <c r="A50" s="6" t="s">
        <v>94</v>
      </c>
      <c r="B50" s="7" t="s">
        <v>95</v>
      </c>
      <c r="C50" s="15">
        <v>36873470</v>
      </c>
      <c r="D50" s="28">
        <v>36873470</v>
      </c>
      <c r="E50" s="28">
        <v>20664493.54</v>
      </c>
      <c r="F50" s="18">
        <f t="shared" si="0"/>
        <v>56.04162976796054</v>
      </c>
      <c r="G50" s="12">
        <f t="shared" si="1"/>
        <v>56.04162976796054</v>
      </c>
    </row>
    <row r="51" spans="1:7" ht="19.5" customHeight="1">
      <c r="A51" s="8" t="s">
        <v>96</v>
      </c>
      <c r="B51" s="9" t="s">
        <v>97</v>
      </c>
      <c r="C51" s="16">
        <f>SUM(C52:C57)</f>
        <v>3325931043.87</v>
      </c>
      <c r="D51" s="16">
        <f>SUM(D52:D57)</f>
        <v>3325931043.87</v>
      </c>
      <c r="E51" s="16">
        <f>SUM(E52:E57)</f>
        <v>2119457194.7200003</v>
      </c>
      <c r="F51" s="19">
        <f t="shared" si="0"/>
        <v>63.725229620330126</v>
      </c>
      <c r="G51" s="13">
        <f t="shared" si="1"/>
        <v>63.725229620330126</v>
      </c>
    </row>
    <row r="52" spans="1:7" ht="20.25" customHeight="1">
      <c r="A52" s="6" t="s">
        <v>98</v>
      </c>
      <c r="B52" s="7" t="s">
        <v>99</v>
      </c>
      <c r="C52" s="15">
        <v>902532567.57</v>
      </c>
      <c r="D52" s="28">
        <v>902532567.57</v>
      </c>
      <c r="E52" s="28">
        <v>444587158.74</v>
      </c>
      <c r="F52" s="18">
        <f t="shared" si="0"/>
        <v>49.259957448074914</v>
      </c>
      <c r="G52" s="12">
        <f t="shared" si="1"/>
        <v>49.259957448074914</v>
      </c>
    </row>
    <row r="53" spans="1:7" ht="20.25" customHeight="1">
      <c r="A53" s="6" t="s">
        <v>100</v>
      </c>
      <c r="B53" s="7" t="s">
        <v>101</v>
      </c>
      <c r="C53" s="15">
        <v>210022668.05</v>
      </c>
      <c r="D53" s="28">
        <v>210022668.05</v>
      </c>
      <c r="E53" s="28">
        <v>140815778.1</v>
      </c>
      <c r="F53" s="18">
        <f t="shared" si="0"/>
        <v>67.04789507124823</v>
      </c>
      <c r="G53" s="12">
        <f t="shared" si="1"/>
        <v>67.04789507124823</v>
      </c>
    </row>
    <row r="54" spans="1:7" ht="19.5" customHeight="1">
      <c r="A54" s="6" t="s">
        <v>102</v>
      </c>
      <c r="B54" s="7" t="s">
        <v>103</v>
      </c>
      <c r="C54" s="15">
        <v>42563108.11</v>
      </c>
      <c r="D54" s="28">
        <v>42930716.58</v>
      </c>
      <c r="E54" s="28">
        <v>30008417.44</v>
      </c>
      <c r="F54" s="18">
        <f t="shared" si="0"/>
        <v>70.50335084187536</v>
      </c>
      <c r="G54" s="12">
        <f t="shared" si="1"/>
        <v>69.89964256496928</v>
      </c>
    </row>
    <row r="55" spans="1:7" ht="18.75" customHeight="1">
      <c r="A55" s="6" t="s">
        <v>104</v>
      </c>
      <c r="B55" s="7" t="s">
        <v>105</v>
      </c>
      <c r="C55" s="15">
        <v>125644840</v>
      </c>
      <c r="D55" s="28">
        <v>125644840</v>
      </c>
      <c r="E55" s="28">
        <v>68010069.59</v>
      </c>
      <c r="F55" s="18">
        <f t="shared" si="0"/>
        <v>54.12882024442867</v>
      </c>
      <c r="G55" s="12">
        <f t="shared" si="1"/>
        <v>54.12882024442867</v>
      </c>
    </row>
    <row r="56" spans="1:7" ht="31.5" customHeight="1">
      <c r="A56" s="6" t="s">
        <v>106</v>
      </c>
      <c r="B56" s="7" t="s">
        <v>107</v>
      </c>
      <c r="C56" s="15">
        <v>98782600</v>
      </c>
      <c r="D56" s="28">
        <v>98782600</v>
      </c>
      <c r="E56" s="28">
        <v>58873808.45</v>
      </c>
      <c r="F56" s="18">
        <f t="shared" si="0"/>
        <v>59.599371194927045</v>
      </c>
      <c r="G56" s="12">
        <f t="shared" si="1"/>
        <v>59.599371194927045</v>
      </c>
    </row>
    <row r="57" spans="1:7" ht="18" customHeight="1">
      <c r="A57" s="6" t="s">
        <v>108</v>
      </c>
      <c r="B57" s="7" t="s">
        <v>109</v>
      </c>
      <c r="C57" s="15">
        <v>1946385260.14</v>
      </c>
      <c r="D57" s="28">
        <v>1946017651.67</v>
      </c>
      <c r="E57" s="28">
        <v>1377161962.4</v>
      </c>
      <c r="F57" s="18">
        <f t="shared" si="0"/>
        <v>70.75484954612446</v>
      </c>
      <c r="G57" s="12">
        <f t="shared" si="1"/>
        <v>70.76821534574319</v>
      </c>
    </row>
    <row r="58" spans="1:7" ht="22.5" customHeight="1">
      <c r="A58" s="8" t="s">
        <v>110</v>
      </c>
      <c r="B58" s="9" t="s">
        <v>111</v>
      </c>
      <c r="C58" s="16">
        <f>SUM(C59:C63)</f>
        <v>11972737296.539999</v>
      </c>
      <c r="D58" s="16">
        <f>SUM(D59:D63)</f>
        <v>12011140275.98</v>
      </c>
      <c r="E58" s="16">
        <f>SUM(E59:E63)</f>
        <v>6425081951.750001</v>
      </c>
      <c r="F58" s="19">
        <f t="shared" si="0"/>
        <v>53.66426901897184</v>
      </c>
      <c r="G58" s="13">
        <f t="shared" si="1"/>
        <v>53.492689321087575</v>
      </c>
    </row>
    <row r="59" spans="1:7" ht="19.5" customHeight="1">
      <c r="A59" s="6" t="s">
        <v>112</v>
      </c>
      <c r="B59" s="7" t="s">
        <v>113</v>
      </c>
      <c r="C59" s="15">
        <v>241309200</v>
      </c>
      <c r="D59" s="28">
        <v>241309200</v>
      </c>
      <c r="E59" s="28">
        <v>176618230.22</v>
      </c>
      <c r="F59" s="18">
        <f t="shared" si="0"/>
        <v>73.19166870554459</v>
      </c>
      <c r="G59" s="12">
        <f t="shared" si="1"/>
        <v>73.19166870554459</v>
      </c>
    </row>
    <row r="60" spans="1:7" ht="18.75" customHeight="1">
      <c r="A60" s="6" t="s">
        <v>114</v>
      </c>
      <c r="B60" s="7" t="s">
        <v>115</v>
      </c>
      <c r="C60" s="15">
        <v>1272408869.81</v>
      </c>
      <c r="D60" s="28">
        <v>1279323868.68</v>
      </c>
      <c r="E60" s="28">
        <v>630456003.3</v>
      </c>
      <c r="F60" s="18">
        <f t="shared" si="0"/>
        <v>49.54822449439083</v>
      </c>
      <c r="G60" s="12">
        <f t="shared" si="1"/>
        <v>49.280406528372</v>
      </c>
    </row>
    <row r="61" spans="1:7" ht="19.5" customHeight="1">
      <c r="A61" s="6" t="s">
        <v>116</v>
      </c>
      <c r="B61" s="7" t="s">
        <v>117</v>
      </c>
      <c r="C61" s="15">
        <v>8756176218.55</v>
      </c>
      <c r="D61" s="28">
        <v>8786108862.4</v>
      </c>
      <c r="E61" s="28">
        <v>4806083409.65</v>
      </c>
      <c r="F61" s="18">
        <f t="shared" si="0"/>
        <v>54.88792470243221</v>
      </c>
      <c r="G61" s="12">
        <f t="shared" si="1"/>
        <v>54.70093171981456</v>
      </c>
    </row>
    <row r="62" spans="1:7" ht="20.25" customHeight="1">
      <c r="A62" s="6" t="s">
        <v>118</v>
      </c>
      <c r="B62" s="7" t="s">
        <v>119</v>
      </c>
      <c r="C62" s="15">
        <v>1312805099.98</v>
      </c>
      <c r="D62" s="28">
        <v>1312805099.98</v>
      </c>
      <c r="E62" s="28">
        <v>614219697.44</v>
      </c>
      <c r="F62" s="18">
        <f t="shared" si="0"/>
        <v>46.78681530482761</v>
      </c>
      <c r="G62" s="12">
        <f t="shared" si="1"/>
        <v>46.78681530482761</v>
      </c>
    </row>
    <row r="63" spans="1:7" ht="18.75" customHeight="1">
      <c r="A63" s="6" t="s">
        <v>120</v>
      </c>
      <c r="B63" s="7" t="s">
        <v>121</v>
      </c>
      <c r="C63" s="15">
        <v>390037908.2</v>
      </c>
      <c r="D63" s="28">
        <v>391593244.92</v>
      </c>
      <c r="E63" s="28">
        <v>197704611.14</v>
      </c>
      <c r="F63" s="18">
        <f t="shared" si="0"/>
        <v>50.68856308157177</v>
      </c>
      <c r="G63" s="12">
        <f t="shared" si="1"/>
        <v>50.48723738336951</v>
      </c>
    </row>
    <row r="64" spans="1:7" ht="20.25" customHeight="1">
      <c r="A64" s="8" t="s">
        <v>122</v>
      </c>
      <c r="B64" s="9" t="s">
        <v>123</v>
      </c>
      <c r="C64" s="16">
        <f>SUM(C65:C68)</f>
        <v>1077409128.3500001</v>
      </c>
      <c r="D64" s="16">
        <f>SUM(D65:D68)</f>
        <v>1057997189.96</v>
      </c>
      <c r="E64" s="16">
        <f>SUM(E65:E68)</f>
        <v>422255572.24</v>
      </c>
      <c r="F64" s="19">
        <f t="shared" si="0"/>
        <v>39.1917574419166</v>
      </c>
      <c r="G64" s="13">
        <f t="shared" si="1"/>
        <v>39.91084061914799</v>
      </c>
    </row>
    <row r="65" spans="1:7" ht="18.75" customHeight="1">
      <c r="A65" s="6" t="s">
        <v>124</v>
      </c>
      <c r="B65" s="7" t="s">
        <v>125</v>
      </c>
      <c r="C65" s="15">
        <v>391285219.75</v>
      </c>
      <c r="D65" s="28">
        <v>394256378.45</v>
      </c>
      <c r="E65" s="28">
        <v>221476462.64</v>
      </c>
      <c r="F65" s="18">
        <f t="shared" si="0"/>
        <v>56.602307335172476</v>
      </c>
      <c r="G65" s="12">
        <f t="shared" si="1"/>
        <v>56.17574622653514</v>
      </c>
    </row>
    <row r="66" spans="1:7" ht="18" customHeight="1">
      <c r="A66" s="6" t="s">
        <v>126</v>
      </c>
      <c r="B66" s="7" t="s">
        <v>127</v>
      </c>
      <c r="C66" s="15">
        <v>511555840.92</v>
      </c>
      <c r="D66" s="28">
        <v>489172743.83</v>
      </c>
      <c r="E66" s="28">
        <v>118669219.9</v>
      </c>
      <c r="F66" s="18">
        <f t="shared" si="0"/>
        <v>23.197705979972998</v>
      </c>
      <c r="G66" s="12">
        <f t="shared" si="1"/>
        <v>24.259164353858722</v>
      </c>
    </row>
    <row r="67" spans="1:7" ht="20.25" customHeight="1">
      <c r="A67" s="6" t="s">
        <v>128</v>
      </c>
      <c r="B67" s="7" t="s">
        <v>129</v>
      </c>
      <c r="C67" s="15">
        <v>148573848.68</v>
      </c>
      <c r="D67" s="28">
        <v>148573848.68</v>
      </c>
      <c r="E67" s="28">
        <v>69447426.97</v>
      </c>
      <c r="F67" s="18">
        <f t="shared" si="0"/>
        <v>46.742699059762955</v>
      </c>
      <c r="G67" s="12">
        <f t="shared" si="1"/>
        <v>46.742699059762955</v>
      </c>
    </row>
    <row r="68" spans="1:7" ht="18" customHeight="1">
      <c r="A68" s="6" t="s">
        <v>130</v>
      </c>
      <c r="B68" s="7" t="s">
        <v>131</v>
      </c>
      <c r="C68" s="15">
        <v>25994219</v>
      </c>
      <c r="D68" s="28">
        <v>25994219</v>
      </c>
      <c r="E68" s="28">
        <v>12662462.73</v>
      </c>
      <c r="F68" s="18">
        <f t="shared" si="0"/>
        <v>48.71261079242274</v>
      </c>
      <c r="G68" s="12">
        <f t="shared" si="1"/>
        <v>48.71261079242274</v>
      </c>
    </row>
    <row r="69" spans="1:7" ht="18.75" customHeight="1">
      <c r="A69" s="8" t="s">
        <v>132</v>
      </c>
      <c r="B69" s="9" t="s">
        <v>133</v>
      </c>
      <c r="C69" s="16">
        <f>SUM(C70:C72)</f>
        <v>202471100</v>
      </c>
      <c r="D69" s="16">
        <f>SUM(D70:D72)</f>
        <v>225588177</v>
      </c>
      <c r="E69" s="16">
        <f>SUM(E70:E72)</f>
        <v>117905038.86</v>
      </c>
      <c r="F69" s="19">
        <f t="shared" si="0"/>
        <v>58.233021334896684</v>
      </c>
      <c r="G69" s="13">
        <f t="shared" si="1"/>
        <v>52.26561091452945</v>
      </c>
    </row>
    <row r="70" spans="1:7" ht="18.75" customHeight="1">
      <c r="A70" s="6" t="s">
        <v>134</v>
      </c>
      <c r="B70" s="7" t="s">
        <v>135</v>
      </c>
      <c r="C70" s="15">
        <v>155917400</v>
      </c>
      <c r="D70" s="28">
        <v>155917400</v>
      </c>
      <c r="E70" s="28">
        <v>95709800</v>
      </c>
      <c r="F70" s="18">
        <f aca="true" t="shared" si="2" ref="F70:F78">E70/C70*100</f>
        <v>61.384938435351025</v>
      </c>
      <c r="G70" s="12">
        <f aca="true" t="shared" si="3" ref="G70:G78">E70/D70*100</f>
        <v>61.384938435351025</v>
      </c>
    </row>
    <row r="71" spans="1:7" ht="18" customHeight="1">
      <c r="A71" s="6" t="s">
        <v>136</v>
      </c>
      <c r="B71" s="7" t="s">
        <v>137</v>
      </c>
      <c r="C71" s="15">
        <v>42753700</v>
      </c>
      <c r="D71" s="28">
        <v>60120777</v>
      </c>
      <c r="E71" s="28">
        <v>18458728.86</v>
      </c>
      <c r="F71" s="18">
        <f t="shared" si="2"/>
        <v>43.17457637584583</v>
      </c>
      <c r="G71" s="12">
        <f t="shared" si="3"/>
        <v>30.702745009433258</v>
      </c>
    </row>
    <row r="72" spans="1:7" ht="17.25" customHeight="1">
      <c r="A72" s="6" t="s">
        <v>138</v>
      </c>
      <c r="B72" s="7" t="s">
        <v>139</v>
      </c>
      <c r="C72" s="15">
        <v>3800000</v>
      </c>
      <c r="D72" s="28">
        <v>9550000</v>
      </c>
      <c r="E72" s="28">
        <v>3736510</v>
      </c>
      <c r="F72" s="18">
        <f t="shared" si="2"/>
        <v>98.32921052631579</v>
      </c>
      <c r="G72" s="12">
        <f t="shared" si="3"/>
        <v>39.125759162303666</v>
      </c>
    </row>
    <row r="73" spans="1:7" ht="20.25" customHeight="1">
      <c r="A73" s="8" t="s">
        <v>140</v>
      </c>
      <c r="B73" s="9" t="s">
        <v>141</v>
      </c>
      <c r="C73" s="16">
        <f>SUM(C74)</f>
        <v>50615062.51</v>
      </c>
      <c r="D73" s="16">
        <f>SUM(D74)</f>
        <v>50615062.51</v>
      </c>
      <c r="E73" s="16">
        <f>SUM(E74)</f>
        <v>19793868.63</v>
      </c>
      <c r="F73" s="19">
        <f t="shared" si="2"/>
        <v>39.106676250946705</v>
      </c>
      <c r="G73" s="13">
        <f t="shared" si="3"/>
        <v>39.106676250946705</v>
      </c>
    </row>
    <row r="74" spans="1:7" ht="32.25" customHeight="1">
      <c r="A74" s="6" t="s">
        <v>142</v>
      </c>
      <c r="B74" s="7" t="s">
        <v>143</v>
      </c>
      <c r="C74" s="15">
        <v>50615062.51</v>
      </c>
      <c r="D74" s="28">
        <v>50615062.51</v>
      </c>
      <c r="E74" s="28">
        <v>19793868.63</v>
      </c>
      <c r="F74" s="18">
        <f t="shared" si="2"/>
        <v>39.106676250946705</v>
      </c>
      <c r="G74" s="12">
        <f t="shared" si="3"/>
        <v>39.106676250946705</v>
      </c>
    </row>
    <row r="75" spans="1:7" ht="48.75" customHeight="1">
      <c r="A75" s="8" t="s">
        <v>144</v>
      </c>
      <c r="B75" s="9" t="s">
        <v>145</v>
      </c>
      <c r="C75" s="16">
        <f>SUM(C76:C78)</f>
        <v>1947067934.2</v>
      </c>
      <c r="D75" s="16">
        <f>SUM(D76:D78)</f>
        <v>1794630950.32</v>
      </c>
      <c r="E75" s="16">
        <f>SUM(E76:E78)</f>
        <v>1083489019.92</v>
      </c>
      <c r="F75" s="19">
        <f t="shared" si="2"/>
        <v>55.64721193794288</v>
      </c>
      <c r="G75" s="13">
        <f t="shared" si="3"/>
        <v>60.37391808754906</v>
      </c>
    </row>
    <row r="76" spans="1:7" ht="31.5" customHeight="1">
      <c r="A76" s="6" t="s">
        <v>146</v>
      </c>
      <c r="B76" s="7" t="s">
        <v>147</v>
      </c>
      <c r="C76" s="15">
        <v>367724311</v>
      </c>
      <c r="D76" s="28">
        <v>367724311</v>
      </c>
      <c r="E76" s="28">
        <v>185782881</v>
      </c>
      <c r="F76" s="18">
        <f t="shared" si="2"/>
        <v>50.52232758143641</v>
      </c>
      <c r="G76" s="12">
        <f t="shared" si="3"/>
        <v>50.52232758143641</v>
      </c>
    </row>
    <row r="77" spans="1:7" ht="18" customHeight="1">
      <c r="A77" s="6" t="s">
        <v>148</v>
      </c>
      <c r="B77" s="7" t="s">
        <v>149</v>
      </c>
      <c r="C77" s="15">
        <v>268730000</v>
      </c>
      <c r="D77" s="28">
        <v>268730000</v>
      </c>
      <c r="E77" s="28">
        <v>211154741</v>
      </c>
      <c r="F77" s="18">
        <f t="shared" si="2"/>
        <v>78.57505339932274</v>
      </c>
      <c r="G77" s="12">
        <f t="shared" si="3"/>
        <v>78.57505339932274</v>
      </c>
    </row>
    <row r="78" spans="1:7" ht="18" customHeight="1" thickBot="1">
      <c r="A78" s="20" t="s">
        <v>150</v>
      </c>
      <c r="B78" s="21" t="s">
        <v>151</v>
      </c>
      <c r="C78" s="22">
        <v>1310613623.2</v>
      </c>
      <c r="D78" s="29">
        <v>1158176639.32</v>
      </c>
      <c r="E78" s="29">
        <v>686551397.92</v>
      </c>
      <c r="F78" s="18">
        <f t="shared" si="2"/>
        <v>52.38396624046323</v>
      </c>
      <c r="G78" s="12">
        <f t="shared" si="3"/>
        <v>59.27864322346329</v>
      </c>
    </row>
    <row r="79" spans="1:7" s="10" customFormat="1" ht="28.5" customHeight="1" thickBot="1">
      <c r="A79" s="24" t="s">
        <v>152</v>
      </c>
      <c r="B79" s="25" t="s">
        <v>0</v>
      </c>
      <c r="C79" s="26">
        <f>C4+C14+C16+C21+C31+C36+C40+C48+C51+C58+C64+C69+C73+C75</f>
        <v>48022419499.99999</v>
      </c>
      <c r="D79" s="26">
        <f>D4+D14+D16+D21+D31+D36+D40+D48+D51+D58+D64+D69+D73+D75</f>
        <v>49101151031.700005</v>
      </c>
      <c r="E79" s="26">
        <f>E4+E14+E16+E21+E31+E36+E40+E48+E51+E58+E64+E69+E73+E75</f>
        <v>25826280793.850006</v>
      </c>
      <c r="F79" s="26">
        <f>E79/C79*100</f>
        <v>53.779632643977905</v>
      </c>
      <c r="G79" s="23">
        <f>E79/D79*100</f>
        <v>52.59811684898467</v>
      </c>
    </row>
  </sheetData>
  <sheetProtection/>
  <mergeCells count="1">
    <mergeCell ref="A1:G1"/>
  </mergeCells>
  <printOptions horizontalCentered="1"/>
  <pageMargins left="0.1968503937007874" right="0.1968503937007874" top="0.1968503937007874" bottom="0.1968503937007874" header="0.31496062992125984" footer="0.31496062992125984"/>
  <pageSetup firstPageNumber="1" useFirstPageNumber="1" horizontalDpi="600" verticalDpi="600" orientation="landscape" paperSize="9" scale="78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Klimova EV.</dc:creator>
  <cp:keywords/>
  <dc:description/>
  <cp:lastModifiedBy>Lobach IA.</cp:lastModifiedBy>
  <cp:lastPrinted>2017-07-05T11:47:10Z</cp:lastPrinted>
  <dcterms:created xsi:type="dcterms:W3CDTF">2016-11-09T07:07:09Z</dcterms:created>
  <dcterms:modified xsi:type="dcterms:W3CDTF">2017-09-04T14:33:38Z</dcterms:modified>
  <cp:category/>
  <cp:version/>
  <cp:contentType/>
  <cp:contentStatus/>
</cp:coreProperties>
</file>